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ssumptions" sheetId="1" state="visible" r:id="rId1"/>
    <sheet name="Year 1 Pro Forma" sheetId="2" state="visible" r:id="rId2"/>
    <sheet name="10-Year Projection" sheetId="3" state="visible" r:id="rId3"/>
    <sheet name="Returns Summary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$#,##0"/>
    <numFmt numFmtId="165" formatCode="0.0%"/>
    <numFmt numFmtId="166" formatCode="0 &quot;years&quot;"/>
    <numFmt numFmtId="167" formatCode="0.00x"/>
  </numFmts>
  <fonts count="11">
    <font>
      <name val="Calibri"/>
      <family val="2"/>
      <color theme="1"/>
      <sz val="11"/>
      <scheme val="minor"/>
    </font>
    <font>
      <name val="Arial"/>
      <b val="1"/>
      <color rgb="00031E1B"/>
      <sz val="18"/>
    </font>
    <font>
      <name val="Arial"/>
      <color rgb="0052525B"/>
      <sz val="10"/>
    </font>
    <font>
      <name val="Arial"/>
      <b val="1"/>
      <color rgb="00FFFFFF"/>
      <sz val="11"/>
    </font>
    <font>
      <name val="Arial"/>
      <color rgb="0027272A"/>
      <sz val="10"/>
    </font>
    <font>
      <name val="Arial"/>
      <b val="1"/>
      <color rgb="00175F58"/>
      <sz val="10"/>
    </font>
    <font>
      <name val="Arial"/>
      <color rgb="00031E1B"/>
      <sz val="10"/>
    </font>
    <font>
      <name val="Arial"/>
      <b val="1"/>
      <color rgb="00031E1B"/>
      <sz val="10"/>
    </font>
    <font>
      <name val="Arial"/>
      <color rgb="00DC2626"/>
      <sz val="10"/>
    </font>
    <font>
      <name val="Arial"/>
      <b val="1"/>
      <color rgb="00031E1B"/>
      <sz val="11"/>
    </font>
    <font>
      <name val="Arial"/>
      <i val="1"/>
      <color rgb="00A1A1AA"/>
      <sz val="9"/>
    </font>
  </fonts>
  <fills count="6">
    <fill>
      <patternFill/>
    </fill>
    <fill>
      <patternFill patternType="gray125"/>
    </fill>
    <fill>
      <patternFill patternType="solid">
        <fgColor rgb="00175F58"/>
        <bgColor rgb="00175F58"/>
      </patternFill>
    </fill>
    <fill>
      <patternFill patternType="solid">
        <fgColor rgb="00FFFEF0"/>
        <bgColor rgb="00FFFEF0"/>
      </patternFill>
    </fill>
    <fill>
      <patternFill patternType="solid">
        <fgColor rgb="00CEE8E2"/>
        <bgColor rgb="00CEE8E2"/>
      </patternFill>
    </fill>
    <fill>
      <patternFill patternType="solid">
        <fgColor rgb="00E6F6F3"/>
        <bgColor rgb="00E6F6F3"/>
      </patternFill>
    </fill>
  </fills>
  <borders count="3">
    <border>
      <left/>
      <right/>
      <top/>
      <bottom/>
      <diagonal/>
    </border>
    <border>
      <bottom style="thin">
        <color rgb="00E4E4E7"/>
      </bottom>
    </border>
    <border>
      <bottom style="medium">
        <color rgb="0099BFB9"/>
      </bottom>
    </border>
  </borders>
  <cellStyleXfs count="1">
    <xf numFmtId="0" fontId="0" fillId="0" borderId="0"/>
  </cellStyleXfs>
  <cellXfs count="37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left" vertical="center"/>
    </xf>
    <xf numFmtId="0" fontId="0" fillId="2" borderId="0" pivotButton="0" quotePrefix="0" xfId="0"/>
    <xf numFmtId="0" fontId="4" fillId="0" borderId="1" applyAlignment="1" pivotButton="0" quotePrefix="0" xfId="0">
      <alignment horizontal="left" vertical="center"/>
    </xf>
    <xf numFmtId="164" fontId="5" fillId="3" borderId="1" applyAlignment="1" pivotButton="0" quotePrefix="0" xfId="0">
      <alignment horizontal="right" vertical="center"/>
    </xf>
    <xf numFmtId="165" fontId="5" fillId="3" borderId="1" applyAlignment="1" pivotButton="0" quotePrefix="0" xfId="0">
      <alignment horizontal="right" vertical="center"/>
    </xf>
    <xf numFmtId="0" fontId="2" fillId="0" borderId="1" applyAlignment="1" pivotButton="0" quotePrefix="0" xfId="0">
      <alignment horizontal="left" vertical="center"/>
    </xf>
    <xf numFmtId="164" fontId="6" fillId="0" borderId="1" applyAlignment="1" pivotButton="0" quotePrefix="0" xfId="0">
      <alignment horizontal="right" vertical="center"/>
    </xf>
    <xf numFmtId="0" fontId="7" fillId="0" borderId="2" applyAlignment="1" pivotButton="0" quotePrefix="0" xfId="0">
      <alignment horizontal="left" vertical="center"/>
    </xf>
    <xf numFmtId="164" fontId="7" fillId="0" borderId="2" applyAlignment="1" pivotButton="0" quotePrefix="0" xfId="0">
      <alignment horizontal="right" vertical="center"/>
    </xf>
    <xf numFmtId="10" fontId="5" fillId="3" borderId="1" applyAlignment="1" pivotButton="0" quotePrefix="0" xfId="0">
      <alignment horizontal="right" vertical="center"/>
    </xf>
    <xf numFmtId="1" fontId="5" fillId="3" borderId="1" applyAlignment="1" pivotButton="0" quotePrefix="0" xfId="0">
      <alignment horizontal="right" vertical="center"/>
    </xf>
    <xf numFmtId="166" fontId="5" fillId="3" borderId="1" applyAlignment="1" pivotButton="0" quotePrefix="0" xfId="0">
      <alignment horizontal="right" vertical="center"/>
    </xf>
    <xf numFmtId="164" fontId="8" fillId="0" borderId="1" applyAlignment="1" pivotButton="0" quotePrefix="0" xfId="0">
      <alignment horizontal="right" vertical="center"/>
    </xf>
    <xf numFmtId="164" fontId="8" fillId="0" borderId="2" applyAlignment="1" pivotButton="0" quotePrefix="0" xfId="0">
      <alignment horizontal="right" vertical="center"/>
    </xf>
    <xf numFmtId="0" fontId="9" fillId="4" borderId="0" applyAlignment="1" pivotButton="0" quotePrefix="0" xfId="0">
      <alignment horizontal="left" vertical="center"/>
    </xf>
    <xf numFmtId="164" fontId="9" fillId="4" borderId="0" applyAlignment="1" pivotButton="0" quotePrefix="0" xfId="0">
      <alignment horizontal="right" vertical="center"/>
    </xf>
    <xf numFmtId="0" fontId="5" fillId="5" borderId="0" pivotButton="0" quotePrefix="0" xfId="0"/>
    <xf numFmtId="0" fontId="0" fillId="5" borderId="0" pivotButton="0" quotePrefix="0" xfId="0"/>
    <xf numFmtId="165" fontId="6" fillId="0" borderId="1" applyAlignment="1" pivotButton="0" quotePrefix="0" xfId="0">
      <alignment horizontal="right" vertical="center"/>
    </xf>
    <xf numFmtId="10" fontId="6" fillId="0" borderId="1" applyAlignment="1" pivotButton="0" quotePrefix="0" xfId="0">
      <alignment horizontal="right" vertical="center"/>
    </xf>
    <xf numFmtId="167" fontId="6" fillId="0" borderId="1" applyAlignment="1" pivotButton="0" quotePrefix="0" xfId="0">
      <alignment horizontal="right" vertical="center"/>
    </xf>
    <xf numFmtId="0" fontId="3" fillId="2" borderId="0" applyAlignment="1" pivotButton="0" quotePrefix="0" xfId="0">
      <alignment horizontal="center" vertical="center"/>
    </xf>
    <xf numFmtId="0" fontId="4" fillId="0" borderId="0" pivotButton="0" quotePrefix="0" xfId="0"/>
    <xf numFmtId="164" fontId="6" fillId="0" borderId="0" pivotButton="0" quotePrefix="0" xfId="0"/>
    <xf numFmtId="164" fontId="0" fillId="0" borderId="0" pivotButton="0" quotePrefix="0" xfId="0"/>
    <xf numFmtId="164" fontId="8" fillId="0" borderId="0" pivotButton="0" quotePrefix="0" xfId="0"/>
    <xf numFmtId="0" fontId="7" fillId="0" borderId="2" pivotButton="0" quotePrefix="0" xfId="0"/>
    <xf numFmtId="164" fontId="7" fillId="0" borderId="2" pivotButton="0" quotePrefix="0" xfId="0"/>
    <xf numFmtId="0" fontId="9" fillId="4" borderId="0" pivotButton="0" quotePrefix="0" xfId="0"/>
    <xf numFmtId="164" fontId="9" fillId="4" borderId="0" pivotButton="0" quotePrefix="0" xfId="0"/>
    <xf numFmtId="1" fontId="6" fillId="0" borderId="1" applyAlignment="1" pivotButton="0" quotePrefix="0" xfId="0">
      <alignment horizontal="right" vertical="center"/>
    </xf>
    <xf numFmtId="167" fontId="9" fillId="4" borderId="0" applyAlignment="1" pivotButton="0" quotePrefix="0" xfId="0">
      <alignment horizontal="right" vertical="center"/>
    </xf>
    <xf numFmtId="165" fontId="9" fillId="4" borderId="0" applyAlignment="1" pivotButton="0" quotePrefix="0" xfId="0">
      <alignment horizontal="right" vertical="center"/>
    </xf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C29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16" customWidth="1" min="3" max="3"/>
    <col width="3" customWidth="1" min="4" max="4"/>
  </cols>
  <sheetData>
    <row r="1" ht="8" customHeight="1"/>
    <row r="2" ht="28" customHeight="1">
      <c r="B2" s="1" t="inlineStr">
        <is>
          <t>Deal Assumptions</t>
        </is>
      </c>
    </row>
    <row r="3" ht="18" customHeight="1">
      <c r="B3" s="2" t="inlineStr">
        <is>
          <t>PropRise Primer Template</t>
        </is>
      </c>
    </row>
    <row r="5" ht="12" customHeight="1"/>
    <row r="6" ht="24" customHeight="1">
      <c r="B6" s="3" t="inlineStr">
        <is>
          <t>ACQUISITION</t>
        </is>
      </c>
      <c r="C6" s="4" t="n"/>
    </row>
    <row r="7" ht="22" customHeight="1">
      <c r="B7" s="5" t="inlineStr">
        <is>
          <t>Purchase Price</t>
        </is>
      </c>
      <c r="C7" s="6" t="n">
        <v>18000000</v>
      </c>
    </row>
    <row r="8" ht="22" customHeight="1">
      <c r="B8" s="5" t="inlineStr">
        <is>
          <t>Closing Costs (%)</t>
        </is>
      </c>
      <c r="C8" s="7" t="n">
        <v>0.02</v>
      </c>
    </row>
    <row r="9" ht="22" customHeight="1">
      <c r="B9" s="8" t="inlineStr">
        <is>
          <t xml:space="preserve">   Closing Costs ($)</t>
        </is>
      </c>
      <c r="C9" s="9">
        <f>C7*C8</f>
        <v/>
      </c>
    </row>
    <row r="10" ht="24" customHeight="1">
      <c r="B10" s="10" t="inlineStr">
        <is>
          <t>Total Acquisition Cost</t>
        </is>
      </c>
      <c r="C10" s="11">
        <f>C7+C9</f>
        <v/>
      </c>
    </row>
    <row r="11" ht="12" customHeight="1"/>
    <row r="12" ht="24" customHeight="1">
      <c r="B12" s="3" t="inlineStr">
        <is>
          <t>FINANCING</t>
        </is>
      </c>
      <c r="C12" s="4" t="n"/>
    </row>
    <row r="13" ht="22" customHeight="1">
      <c r="B13" s="5" t="inlineStr">
        <is>
          <t>Loan-to-Value (LTV)</t>
        </is>
      </c>
      <c r="C13" s="7" t="n">
        <v>0.65</v>
      </c>
    </row>
    <row r="14" ht="22" customHeight="1">
      <c r="B14" s="5" t="inlineStr">
        <is>
          <t>Loan Amount</t>
        </is>
      </c>
      <c r="C14" s="9">
        <f>C7*C13</f>
        <v/>
      </c>
    </row>
    <row r="15" ht="22" customHeight="1">
      <c r="B15" s="5" t="inlineStr">
        <is>
          <t>Interest Rate</t>
        </is>
      </c>
      <c r="C15" s="12" t="n">
        <v>0.055</v>
      </c>
    </row>
    <row r="16" ht="22" customHeight="1">
      <c r="B16" s="5" t="inlineStr">
        <is>
          <t>Amortization (years)</t>
        </is>
      </c>
      <c r="C16" s="13" t="n">
        <v>30</v>
      </c>
    </row>
    <row r="17" ht="22" customHeight="1">
      <c r="B17" s="5" t="inlineStr">
        <is>
          <t>Interest-Only Period</t>
        </is>
      </c>
      <c r="C17" s="14" t="n">
        <v>0</v>
      </c>
    </row>
    <row r="18" ht="22" customHeight="1">
      <c r="B18" s="5" t="inlineStr">
        <is>
          <t>Annual Debt Service</t>
        </is>
      </c>
      <c r="C18" s="9">
        <f>IF(C17&gt;0,C14*C15,-PMT(C15,C16,C14)*12)</f>
        <v/>
      </c>
    </row>
    <row r="19" ht="24" customHeight="1">
      <c r="B19" s="10" t="inlineStr">
        <is>
          <t>Equity Required</t>
        </is>
      </c>
      <c r="C19" s="11">
        <f>C10-C14</f>
        <v/>
      </c>
    </row>
    <row r="20" ht="12" customHeight="1"/>
    <row r="21" ht="24" customHeight="1">
      <c r="B21" s="3" t="inlineStr">
        <is>
          <t>GROWTH ASSUMPTIONS</t>
        </is>
      </c>
      <c r="C21" s="4" t="n"/>
    </row>
    <row r="22" ht="22" customHeight="1">
      <c r="B22" s="5" t="inlineStr">
        <is>
          <t>Annual Rent Growth</t>
        </is>
      </c>
      <c r="C22" s="7" t="n">
        <v>0.03</v>
      </c>
    </row>
    <row r="23" ht="22" customHeight="1">
      <c r="B23" s="5" t="inlineStr">
        <is>
          <t>Expense Inflation</t>
        </is>
      </c>
      <c r="C23" s="7" t="n">
        <v>0.025</v>
      </c>
    </row>
    <row r="24" ht="22" customHeight="1">
      <c r="B24" s="5" t="inlineStr">
        <is>
          <t>Stabilized Vacancy</t>
        </is>
      </c>
      <c r="C24" s="7" t="n">
        <v>0.05</v>
      </c>
    </row>
    <row r="25" ht="12" customHeight="1"/>
    <row r="26" ht="24" customHeight="1">
      <c r="B26" s="3" t="inlineStr">
        <is>
          <t>EXIT ASSUMPTIONS</t>
        </is>
      </c>
      <c r="C26" s="4" t="n"/>
    </row>
    <row r="27" ht="22" customHeight="1">
      <c r="B27" s="5" t="inlineStr">
        <is>
          <t>Hold Period (years)</t>
        </is>
      </c>
      <c r="C27" s="13" t="n">
        <v>5</v>
      </c>
    </row>
    <row r="28" ht="22" customHeight="1">
      <c r="B28" s="5" t="inlineStr">
        <is>
          <t>Exit Cap Rate</t>
        </is>
      </c>
      <c r="C28" s="12" t="n">
        <v>0.055</v>
      </c>
    </row>
    <row r="29" ht="22" customHeight="1">
      <c r="B29" s="5" t="inlineStr">
        <is>
          <t>Disposition Costs</t>
        </is>
      </c>
      <c r="C29" s="7" t="n">
        <v>0.02</v>
      </c>
    </row>
  </sheetData>
  <pageMargins left="0.5" right="0.5" top="0.75" bottom="0.75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C3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16" customWidth="1" min="3" max="3"/>
    <col width="3" customWidth="1" min="4" max="4"/>
  </cols>
  <sheetData>
    <row r="1" ht="8" customHeight="1"/>
    <row r="2" ht="28" customHeight="1">
      <c r="B2" s="1" t="inlineStr">
        <is>
          <t>Year 1 Pro Forma</t>
        </is>
      </c>
    </row>
    <row r="3" ht="18" customHeight="1">
      <c r="B3" s="2" t="inlineStr">
        <is>
          <t>PropRise Primer Template</t>
        </is>
      </c>
    </row>
    <row r="5" ht="12" customHeight="1"/>
    <row r="6" ht="24" customHeight="1">
      <c r="B6" s="3" t="inlineStr">
        <is>
          <t>REVENUE</t>
        </is>
      </c>
      <c r="C6" s="4" t="n"/>
    </row>
    <row r="7" ht="22" customHeight="1">
      <c r="B7" s="5" t="inlineStr">
        <is>
          <t>Gross Potential Rent</t>
        </is>
      </c>
      <c r="C7" s="6" t="n">
        <v>1440000</v>
      </c>
    </row>
    <row r="8" ht="22" customHeight="1">
      <c r="B8" s="5" t="inlineStr">
        <is>
          <t>Other Income</t>
        </is>
      </c>
      <c r="C8" s="6" t="n">
        <v>48000</v>
      </c>
    </row>
    <row r="9" ht="22" customHeight="1">
      <c r="B9" s="8" t="inlineStr">
        <is>
          <t xml:space="preserve">   Less: Vacancy</t>
        </is>
      </c>
      <c r="C9" s="15">
        <f>-(C7+C8)*Assumptions!C24</f>
        <v/>
      </c>
    </row>
    <row r="10" ht="24" customHeight="1">
      <c r="B10" s="10" t="inlineStr">
        <is>
          <t>Effective Gross Income</t>
        </is>
      </c>
      <c r="C10" s="11">
        <f>C7+C8+C9</f>
        <v/>
      </c>
    </row>
    <row r="11" ht="12" customHeight="1"/>
    <row r="12" ht="24" customHeight="1">
      <c r="B12" s="3" t="inlineStr">
        <is>
          <t>OPERATING EXPENSES</t>
        </is>
      </c>
      <c r="C12" s="4" t="n"/>
    </row>
    <row r="13" ht="22" customHeight="1">
      <c r="B13" s="5" t="inlineStr">
        <is>
          <t>Property Taxes</t>
        </is>
      </c>
      <c r="C13" s="6" t="n">
        <v>180000</v>
      </c>
    </row>
    <row r="14" ht="22" customHeight="1">
      <c r="B14" s="5" t="inlineStr">
        <is>
          <t>Insurance</t>
        </is>
      </c>
      <c r="C14" s="6" t="n">
        <v>36000</v>
      </c>
    </row>
    <row r="15" ht="22" customHeight="1">
      <c r="B15" s="8" t="inlineStr">
        <is>
          <t xml:space="preserve">   Management (4% of EGI)</t>
        </is>
      </c>
      <c r="C15" s="9">
        <f>C10*0.04</f>
        <v/>
      </c>
    </row>
    <row r="16" ht="22" customHeight="1">
      <c r="B16" s="5" t="inlineStr">
        <is>
          <t>Repairs &amp; Maintenance</t>
        </is>
      </c>
      <c r="C16" s="6" t="n">
        <v>72000</v>
      </c>
    </row>
    <row r="17" ht="22" customHeight="1">
      <c r="B17" s="5" t="inlineStr">
        <is>
          <t>Utilities</t>
        </is>
      </c>
      <c r="C17" s="6" t="n">
        <v>24000</v>
      </c>
    </row>
    <row r="18" ht="22" customHeight="1">
      <c r="B18" s="5" t="inlineStr">
        <is>
          <t>Administrative</t>
        </is>
      </c>
      <c r="C18" s="6" t="n">
        <v>18000</v>
      </c>
    </row>
    <row r="19" ht="22" customHeight="1">
      <c r="B19" s="5" t="inlineStr">
        <is>
          <t>Other / Reserves</t>
        </is>
      </c>
      <c r="C19" s="6" t="n">
        <v>38000</v>
      </c>
    </row>
    <row r="20" ht="24" customHeight="1">
      <c r="B20" s="10" t="inlineStr">
        <is>
          <t>Total Operating Expenses</t>
        </is>
      </c>
      <c r="C20" s="16">
        <f>-SUM(C13:C19)</f>
        <v/>
      </c>
    </row>
    <row r="21" ht="12" customHeight="1"/>
    <row r="22" ht="28" customHeight="1">
      <c r="B22" s="17" t="inlineStr">
        <is>
          <t>NET OPERATING INCOME</t>
        </is>
      </c>
      <c r="C22" s="18">
        <f>C10+C20</f>
        <v/>
      </c>
    </row>
    <row r="23" ht="12" customHeight="1"/>
    <row r="24" ht="24" customHeight="1">
      <c r="B24" s="3" t="inlineStr">
        <is>
          <t>BELOW THE LINE</t>
        </is>
      </c>
      <c r="C24" s="4" t="n"/>
    </row>
    <row r="25" ht="22" customHeight="1">
      <c r="B25" s="8" t="inlineStr">
        <is>
          <t xml:space="preserve">   Less: Debt Service</t>
        </is>
      </c>
      <c r="C25" s="15">
        <f>-Assumptions!C18</f>
        <v/>
      </c>
    </row>
    <row r="26" ht="22" customHeight="1">
      <c r="B26" s="5" t="inlineStr">
        <is>
          <t>Less: Capital Reserves</t>
        </is>
      </c>
      <c r="C26" s="6" t="n">
        <v>-25000</v>
      </c>
    </row>
    <row r="27" ht="24" customHeight="1">
      <c r="B27" s="10" t="inlineStr">
        <is>
          <t>Cash Flow Before Tax</t>
        </is>
      </c>
      <c r="C27" s="11">
        <f>C22+C25+C26</f>
        <v/>
      </c>
    </row>
    <row r="28" ht="12" customHeight="1"/>
    <row r="29" ht="22" customHeight="1">
      <c r="B29" s="19" t="inlineStr">
        <is>
          <t>YEAR 1 RETURNS</t>
        </is>
      </c>
      <c r="C29" s="20" t="n"/>
    </row>
    <row r="30" ht="22" customHeight="1">
      <c r="B30" s="5" t="inlineStr">
        <is>
          <t>Cash-on-Cash Return</t>
        </is>
      </c>
      <c r="C30" s="21">
        <f>C27/Assumptions!C19</f>
        <v/>
      </c>
    </row>
    <row r="31" ht="22" customHeight="1">
      <c r="B31" s="5" t="inlineStr">
        <is>
          <t>Entry Cap Rate</t>
        </is>
      </c>
      <c r="C31" s="22">
        <f>C22/Assumptions!C7</f>
        <v/>
      </c>
    </row>
    <row r="32" ht="22" customHeight="1">
      <c r="B32" s="5" t="inlineStr">
        <is>
          <t>DSCR</t>
        </is>
      </c>
      <c r="C32" s="23">
        <f>C22/Assumptions!C18</f>
        <v/>
      </c>
    </row>
  </sheetData>
  <pageMargins left="0.5" right="0.5" top="0.75" bottom="0.75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L20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</cols>
  <sheetData>
    <row r="2" ht="28" customHeight="1">
      <c r="B2" s="1" t="inlineStr">
        <is>
          <t>10-Year Cash Flow Projection</t>
        </is>
      </c>
    </row>
    <row r="3" ht="18" customHeight="1">
      <c r="B3" s="2" t="inlineStr">
        <is>
          <t>PropRise Primer Template</t>
        </is>
      </c>
    </row>
    <row r="5" ht="24" customHeight="1">
      <c r="B5" s="4" t="n"/>
      <c r="C5" s="24" t="inlineStr">
        <is>
          <t>Year 1</t>
        </is>
      </c>
      <c r="D5" s="24" t="inlineStr">
        <is>
          <t>Year 2</t>
        </is>
      </c>
      <c r="E5" s="24" t="inlineStr">
        <is>
          <t>Year 3</t>
        </is>
      </c>
      <c r="F5" s="24" t="inlineStr">
        <is>
          <t>Year 4</t>
        </is>
      </c>
      <c r="G5" s="24" t="inlineStr">
        <is>
          <t>Year 5</t>
        </is>
      </c>
      <c r="H5" s="24" t="inlineStr">
        <is>
          <t>Year 6</t>
        </is>
      </c>
      <c r="I5" s="24" t="inlineStr">
        <is>
          <t>Year 7</t>
        </is>
      </c>
      <c r="J5" s="24" t="inlineStr">
        <is>
          <t>Year 8</t>
        </is>
      </c>
      <c r="K5" s="24" t="inlineStr">
        <is>
          <t>Year 9</t>
        </is>
      </c>
      <c r="L5" s="24" t="inlineStr">
        <is>
          <t>Year 10</t>
        </is>
      </c>
    </row>
    <row r="7" ht="22" customHeight="1">
      <c r="B7" s="25" t="inlineStr">
        <is>
          <t>Gross Potential Rent</t>
        </is>
      </c>
      <c r="C7" s="26">
        <f>'Year 1 Pro Forma'!C7</f>
        <v/>
      </c>
      <c r="D7" s="26">
        <f>C7*(1+Assumptions!$C$22)</f>
        <v/>
      </c>
      <c r="E7" s="26">
        <f>D7*(1+Assumptions!$C$22)</f>
        <v/>
      </c>
      <c r="F7" s="26">
        <f>E7*(1+Assumptions!$C$22)</f>
        <v/>
      </c>
      <c r="G7" s="26">
        <f>F7*(1+Assumptions!$C$22)</f>
        <v/>
      </c>
      <c r="H7" s="26">
        <f>G7*(1+Assumptions!$C$22)</f>
        <v/>
      </c>
      <c r="I7" s="26">
        <f>H7*(1+Assumptions!$C$22)</f>
        <v/>
      </c>
      <c r="J7" s="26">
        <f>I7*(1+Assumptions!$C$22)</f>
        <v/>
      </c>
      <c r="K7" s="26">
        <f>J7*(1+Assumptions!$C$22)</f>
        <v/>
      </c>
      <c r="L7" s="26">
        <f>K7*(1+Assumptions!$C$22)</f>
        <v/>
      </c>
    </row>
    <row r="8" ht="22" customHeight="1">
      <c r="B8" s="25" t="inlineStr">
        <is>
          <t>Other Income</t>
        </is>
      </c>
      <c r="C8" s="27">
        <f>'Year 1 Pro Forma'!C8</f>
        <v/>
      </c>
      <c r="D8" s="27">
        <f>C8*(1+Assumptions!$C$22)</f>
        <v/>
      </c>
      <c r="E8" s="27">
        <f>D8*(1+Assumptions!$C$22)</f>
        <v/>
      </c>
      <c r="F8" s="27">
        <f>E8*(1+Assumptions!$C$22)</f>
        <v/>
      </c>
      <c r="G8" s="27">
        <f>F8*(1+Assumptions!$C$22)</f>
        <v/>
      </c>
      <c r="H8" s="27">
        <f>G8*(1+Assumptions!$C$22)</f>
        <v/>
      </c>
      <c r="I8" s="27">
        <f>H8*(1+Assumptions!$C$22)</f>
        <v/>
      </c>
      <c r="J8" s="27">
        <f>I8*(1+Assumptions!$C$22)</f>
        <v/>
      </c>
      <c r="K8" s="27">
        <f>J8*(1+Assumptions!$C$22)</f>
        <v/>
      </c>
      <c r="L8" s="27">
        <f>K8*(1+Assumptions!$C$22)</f>
        <v/>
      </c>
    </row>
    <row r="9" ht="22" customHeight="1">
      <c r="B9" s="2" t="inlineStr">
        <is>
          <t xml:space="preserve">   Less: Vacancy</t>
        </is>
      </c>
      <c r="C9" s="28">
        <f>-(C7+C8)*Assumptions!$C$24</f>
        <v/>
      </c>
      <c r="D9" s="28">
        <f>-(D7+D8)*Assumptions!$C$24</f>
        <v/>
      </c>
      <c r="E9" s="28">
        <f>-(E7+E8)*Assumptions!$C$24</f>
        <v/>
      </c>
      <c r="F9" s="28">
        <f>-(F7+F8)*Assumptions!$C$24</f>
        <v/>
      </c>
      <c r="G9" s="28">
        <f>-(G7+G8)*Assumptions!$C$24</f>
        <v/>
      </c>
      <c r="H9" s="28">
        <f>-(H7+H8)*Assumptions!$C$24</f>
        <v/>
      </c>
      <c r="I9" s="28">
        <f>-(I7+I8)*Assumptions!$C$24</f>
        <v/>
      </c>
      <c r="J9" s="28">
        <f>-(J7+J8)*Assumptions!$C$24</f>
        <v/>
      </c>
      <c r="K9" s="28">
        <f>-(K7+K8)*Assumptions!$C$24</f>
        <v/>
      </c>
      <c r="L9" s="28">
        <f>-(L7+L8)*Assumptions!$C$24</f>
        <v/>
      </c>
    </row>
    <row r="10" ht="24" customHeight="1">
      <c r="B10" s="29" t="inlineStr">
        <is>
          <t>Effective Gross Income</t>
        </is>
      </c>
      <c r="C10" s="30">
        <f>SUM(C7:C9)</f>
        <v/>
      </c>
      <c r="D10" s="30">
        <f>SUM(D7:D9)</f>
        <v/>
      </c>
      <c r="E10" s="30">
        <f>SUM(E7:E9)</f>
        <v/>
      </c>
      <c r="F10" s="30">
        <f>SUM(F7:F9)</f>
        <v/>
      </c>
      <c r="G10" s="30">
        <f>SUM(G7:G9)</f>
        <v/>
      </c>
      <c r="H10" s="30">
        <f>SUM(H7:H9)</f>
        <v/>
      </c>
      <c r="I10" s="30">
        <f>SUM(I7:I9)</f>
        <v/>
      </c>
      <c r="J10" s="30">
        <f>SUM(J7:J9)</f>
        <v/>
      </c>
      <c r="K10" s="30">
        <f>SUM(K7:K9)</f>
        <v/>
      </c>
      <c r="L10" s="30">
        <f>SUM(L7:L9)</f>
        <v/>
      </c>
    </row>
    <row r="12" ht="22" customHeight="1">
      <c r="B12" s="25" t="inlineStr">
        <is>
          <t>Operating Expenses</t>
        </is>
      </c>
      <c r="C12" s="27">
        <f>'Year 1 Pro Forma'!C20</f>
        <v/>
      </c>
      <c r="D12" s="27">
        <f>C12*(1+Assumptions!$C$23)</f>
        <v/>
      </c>
      <c r="E12" s="27">
        <f>D12*(1+Assumptions!$C$23)</f>
        <v/>
      </c>
      <c r="F12" s="27">
        <f>E12*(1+Assumptions!$C$23)</f>
        <v/>
      </c>
      <c r="G12" s="27">
        <f>F12*(1+Assumptions!$C$23)</f>
        <v/>
      </c>
      <c r="H12" s="27">
        <f>G12*(1+Assumptions!$C$23)</f>
        <v/>
      </c>
      <c r="I12" s="27">
        <f>H12*(1+Assumptions!$C$23)</f>
        <v/>
      </c>
      <c r="J12" s="27">
        <f>I12*(1+Assumptions!$C$23)</f>
        <v/>
      </c>
      <c r="K12" s="27">
        <f>J12*(1+Assumptions!$C$23)</f>
        <v/>
      </c>
      <c r="L12" s="27">
        <f>K12*(1+Assumptions!$C$23)</f>
        <v/>
      </c>
    </row>
    <row r="14" ht="28" customHeight="1">
      <c r="B14" s="31" t="inlineStr">
        <is>
          <t>NET OPERATING INCOME</t>
        </is>
      </c>
      <c r="C14" s="32">
        <f>C10+C12</f>
        <v/>
      </c>
      <c r="D14" s="32">
        <f>D10+D12</f>
        <v/>
      </c>
      <c r="E14" s="32">
        <f>E10+E12</f>
        <v/>
      </c>
      <c r="F14" s="32">
        <f>F10+F12</f>
        <v/>
      </c>
      <c r="G14" s="32">
        <f>G10+G12</f>
        <v/>
      </c>
      <c r="H14" s="32">
        <f>H10+H12</f>
        <v/>
      </c>
      <c r="I14" s="32">
        <f>I10+I12</f>
        <v/>
      </c>
      <c r="J14" s="32">
        <f>J10+J12</f>
        <v/>
      </c>
      <c r="K14" s="32">
        <f>K10+K12</f>
        <v/>
      </c>
      <c r="L14" s="32">
        <f>L10+L12</f>
        <v/>
      </c>
    </row>
    <row r="16" ht="22" customHeight="1">
      <c r="B16" s="2" t="inlineStr">
        <is>
          <t xml:space="preserve">   Less: Debt Service</t>
        </is>
      </c>
      <c r="C16" s="28">
        <f>-Assumptions!$C$18</f>
        <v/>
      </c>
      <c r="D16" s="28">
        <f>-Assumptions!$C$18</f>
        <v/>
      </c>
      <c r="E16" s="28">
        <f>-Assumptions!$C$18</f>
        <v/>
      </c>
      <c r="F16" s="28">
        <f>-Assumptions!$C$18</f>
        <v/>
      </c>
      <c r="G16" s="28">
        <f>-Assumptions!$C$18</f>
        <v/>
      </c>
      <c r="H16" s="28">
        <f>-Assumptions!$C$18</f>
        <v/>
      </c>
      <c r="I16" s="28">
        <f>-Assumptions!$C$18</f>
        <v/>
      </c>
      <c r="J16" s="28">
        <f>-Assumptions!$C$18</f>
        <v/>
      </c>
      <c r="K16" s="28">
        <f>-Assumptions!$C$18</f>
        <v/>
      </c>
      <c r="L16" s="28">
        <f>-Assumptions!$C$18</f>
        <v/>
      </c>
    </row>
    <row r="18" ht="28" customHeight="1">
      <c r="B18" s="31" t="inlineStr">
        <is>
          <t>CASH FLOW BEFORE TAX</t>
        </is>
      </c>
      <c r="C18" s="32">
        <f>C14+C16</f>
        <v/>
      </c>
      <c r="D18" s="32">
        <f>D14+D16</f>
        <v/>
      </c>
      <c r="E18" s="32">
        <f>E14+E16</f>
        <v/>
      </c>
      <c r="F18" s="32">
        <f>F14+F16</f>
        <v/>
      </c>
      <c r="G18" s="32">
        <f>G14+G16</f>
        <v/>
      </c>
      <c r="H18" s="32">
        <f>H14+H16</f>
        <v/>
      </c>
      <c r="I18" s="32">
        <f>I14+I16</f>
        <v/>
      </c>
      <c r="J18" s="32">
        <f>J14+J16</f>
        <v/>
      </c>
      <c r="K18" s="32">
        <f>K14+K16</f>
        <v/>
      </c>
      <c r="L18" s="32">
        <f>L14+L16</f>
        <v/>
      </c>
    </row>
    <row r="20" ht="22" customHeight="1">
      <c r="B20" s="25" t="inlineStr">
        <is>
          <t>Cumulative Cash Flow</t>
        </is>
      </c>
      <c r="C20" s="27">
        <f>C18</f>
        <v/>
      </c>
      <c r="D20" s="27">
        <f>C20+D18</f>
        <v/>
      </c>
      <c r="E20" s="27">
        <f>D20+E18</f>
        <v/>
      </c>
      <c r="F20" s="27">
        <f>E20+F18</f>
        <v/>
      </c>
      <c r="G20" s="27">
        <f>F20+G18</f>
        <v/>
      </c>
      <c r="H20" s="27">
        <f>G20+H18</f>
        <v/>
      </c>
      <c r="I20" s="27">
        <f>H20+I18</f>
        <v/>
      </c>
      <c r="J20" s="27">
        <f>I20+J18</f>
        <v/>
      </c>
      <c r="K20" s="27">
        <f>J20+K18</f>
        <v/>
      </c>
      <c r="L20" s="27">
        <f>K20+L18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C27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16" customWidth="1" min="3" max="3"/>
    <col width="3" customWidth="1" min="4" max="4"/>
  </cols>
  <sheetData>
    <row r="1" ht="8" customHeight="1"/>
    <row r="2" ht="28" customHeight="1">
      <c r="B2" s="1" t="inlineStr">
        <is>
          <t>Investment Returns</t>
        </is>
      </c>
    </row>
    <row r="3" ht="18" customHeight="1">
      <c r="B3" s="2" t="inlineStr">
        <is>
          <t>PropRise Primer Template</t>
        </is>
      </c>
    </row>
    <row r="5" ht="12" customHeight="1"/>
    <row r="6" ht="24" customHeight="1">
      <c r="B6" s="3" t="inlineStr">
        <is>
          <t>INVESTMENT SUMMARY</t>
        </is>
      </c>
      <c r="C6" s="4" t="n"/>
    </row>
    <row r="7" ht="22" customHeight="1">
      <c r="B7" s="5" t="inlineStr">
        <is>
          <t>Total Equity Invested</t>
        </is>
      </c>
      <c r="C7" s="9">
        <f>Assumptions!C19</f>
        <v/>
      </c>
    </row>
    <row r="8" ht="22" customHeight="1">
      <c r="B8" s="5" t="inlineStr">
        <is>
          <t>Hold Period (Years)</t>
        </is>
      </c>
      <c r="C8" s="33">
        <f>Assumptions!C26</f>
        <v/>
      </c>
    </row>
    <row r="9" ht="22" customHeight="1">
      <c r="B9" s="5" t="inlineStr">
        <is>
          <t>Entry Cap Rate</t>
        </is>
      </c>
      <c r="C9" s="22">
        <f>'Year 1 Pro Forma'!C31</f>
        <v/>
      </c>
    </row>
    <row r="10" ht="22" customHeight="1">
      <c r="B10" s="5" t="inlineStr">
        <is>
          <t>Exit Cap Rate</t>
        </is>
      </c>
      <c r="C10" s="22">
        <f>Assumptions!C27</f>
        <v/>
      </c>
    </row>
    <row r="11" ht="12" customHeight="1"/>
    <row r="12" ht="24" customHeight="1">
      <c r="B12" s="3" t="inlineStr">
        <is>
          <t>EXIT ANALYSIS (Year 5)</t>
        </is>
      </c>
      <c r="C12" s="4" t="n"/>
    </row>
    <row r="13" ht="22" customHeight="1">
      <c r="B13" s="5" t="inlineStr">
        <is>
          <t>Exit Year NOI</t>
        </is>
      </c>
      <c r="C13" s="9">
        <f>'10-Year Projection'!G14</f>
        <v/>
      </c>
    </row>
    <row r="14" ht="22" customHeight="1">
      <c r="B14" s="5" t="inlineStr">
        <is>
          <t>Sale Price (NOI ÷ Exit Cap)</t>
        </is>
      </c>
      <c r="C14" s="9">
        <f>C13/Assumptions!C27</f>
        <v/>
      </c>
    </row>
    <row r="15" ht="22" customHeight="1">
      <c r="B15" s="8" t="inlineStr">
        <is>
          <t xml:space="preserve">   Less: Disposition Costs</t>
        </is>
      </c>
      <c r="C15" s="15">
        <f>-C14*Assumptions!C28</f>
        <v/>
      </c>
    </row>
    <row r="16" ht="22" customHeight="1">
      <c r="B16" s="8" t="inlineStr">
        <is>
          <t xml:space="preserve">   Less: Loan Payoff (est.)</t>
        </is>
      </c>
      <c r="C16" s="15">
        <f>-Assumptions!C14*0.92</f>
        <v/>
      </c>
    </row>
    <row r="17" ht="24" customHeight="1">
      <c r="B17" s="10" t="inlineStr">
        <is>
          <t>Net Sale Proceeds</t>
        </is>
      </c>
      <c r="C17" s="11">
        <f>C14+C15+C16</f>
        <v/>
      </c>
    </row>
    <row r="18" ht="12" customHeight="1"/>
    <row r="19" ht="24" customHeight="1">
      <c r="B19" s="3" t="inlineStr">
        <is>
          <t>INVESTMENT RETURNS</t>
        </is>
      </c>
      <c r="C19" s="4" t="n"/>
    </row>
    <row r="20" ht="22" customHeight="1">
      <c r="B20" s="5" t="inlineStr">
        <is>
          <t>Total Operating Cash Flow</t>
        </is>
      </c>
      <c r="C20" s="9">
        <f>SUM('10-Year Projection'!C18:G18)</f>
        <v/>
      </c>
    </row>
    <row r="21" ht="22" customHeight="1">
      <c r="B21" s="5" t="inlineStr">
        <is>
          <t>Net Sale Proceeds</t>
        </is>
      </c>
      <c r="C21" s="9">
        <f>C17</f>
        <v/>
      </c>
    </row>
    <row r="22" ht="24" customHeight="1">
      <c r="B22" s="10" t="inlineStr">
        <is>
          <t>Total Distributions</t>
        </is>
      </c>
      <c r="C22" s="11">
        <f>C20+C21</f>
        <v/>
      </c>
    </row>
    <row r="23" ht="12" customHeight="1"/>
    <row r="24" ht="28" customHeight="1">
      <c r="B24" s="17" t="inlineStr">
        <is>
          <t>EQUITY MULTIPLE</t>
        </is>
      </c>
      <c r="C24" s="34">
        <f>C22/C7</f>
        <v/>
      </c>
    </row>
    <row r="25" ht="28" customHeight="1">
      <c r="B25" s="17" t="inlineStr">
        <is>
          <t>CASH-ON-CASH (Year 1)</t>
        </is>
      </c>
      <c r="C25" s="35">
        <f>'Year 1 Pro Forma'!C30</f>
        <v/>
      </c>
    </row>
    <row r="26" ht="12" customHeight="1"/>
    <row r="27">
      <c r="B27" s="36" t="inlineStr">
        <is>
          <t>Note: For IRR calculation, use Excel's XIRR function with actual cash flow dates.</t>
        </is>
      </c>
    </row>
  </sheetData>
  <pageMargins left="0.5" right="0.5" top="0.75" bottom="0.75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2026-01-06T03:32:52Z</dcterms:created>
  <dcterms:modified xsi:type="dcterms:W3CDTF">2026-01-06T03:32:52Z</dcterms:modified>
</cp:coreProperties>
</file>